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480" yWindow="120" windowWidth="29040" windowHeight="17920"/>
  </bookViews>
  <sheets>
    <sheet name="Sheet1" sheetId="1" r:id="rId1"/>
  </sheets>
  <definedNames>
    <definedName name="_xlnm.Print_Area" localSheetId="0">Sheet1!$A$1:$J$39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" l="1"/>
  <c r="C33" i="1"/>
  <c r="C34" i="1"/>
  <c r="D32" i="1"/>
  <c r="D33" i="1"/>
  <c r="D34" i="1"/>
  <c r="B32" i="1"/>
  <c r="B33" i="1"/>
  <c r="B34" i="1"/>
  <c r="C27" i="1"/>
  <c r="D27" i="1"/>
  <c r="B27" i="1"/>
  <c r="C29" i="1"/>
  <c r="C37" i="1"/>
  <c r="D29" i="1"/>
  <c r="D37" i="1"/>
  <c r="B29" i="1"/>
  <c r="C28" i="1"/>
  <c r="D28" i="1"/>
  <c r="B28" i="1"/>
  <c r="B35" i="1"/>
  <c r="B30" i="1"/>
  <c r="B31" i="1"/>
  <c r="D30" i="1"/>
  <c r="D31" i="1"/>
  <c r="C30" i="1"/>
  <c r="C31" i="1"/>
  <c r="C35" i="1"/>
  <c r="D35" i="1"/>
  <c r="B37" i="1"/>
</calcChain>
</file>

<file path=xl/sharedStrings.xml><?xml version="1.0" encoding="utf-8"?>
<sst xmlns="http://schemas.openxmlformats.org/spreadsheetml/2006/main" count="41" uniqueCount="39">
  <si>
    <t>Enterprise Capacity</t>
  </si>
  <si>
    <t>Archive</t>
  </si>
  <si>
    <t>Storage Array Description:</t>
  </si>
  <si>
    <t>Cost ($):</t>
  </si>
  <si>
    <t>Height (U):</t>
  </si>
  <si>
    <t>Power (W):</t>
  </si>
  <si>
    <t>Power Inputs</t>
  </si>
  <si>
    <t>Storage Array Inputs</t>
  </si>
  <si>
    <t>HDD Inputs</t>
  </si>
  <si>
    <t>Hard Drive Description:</t>
  </si>
  <si>
    <t>Capacity (TB):</t>
  </si>
  <si>
    <t>HDD A</t>
  </si>
  <si>
    <t>HDD B</t>
  </si>
  <si>
    <t>HDD C</t>
  </si>
  <si>
    <t>Cold Storage HDD Comparison Worksheet*</t>
  </si>
  <si>
    <t>Dell MD1200</t>
  </si>
  <si>
    <t>Local Power Cost (cents per kWh):</t>
  </si>
  <si>
    <t>Calculated Outputs</t>
  </si>
  <si>
    <t>CAPEX:</t>
  </si>
  <si>
    <t>System Capacity (GB):</t>
  </si>
  <si>
    <t>System with HDD A</t>
  </si>
  <si>
    <t>System with HDD B</t>
  </si>
  <si>
    <t>System with HDD C</t>
  </si>
  <si>
    <t>System Power (W):</t>
  </si>
  <si>
    <t>Power on time per year (% powered on)</t>
  </si>
  <si>
    <t>Annual Power (kWh):</t>
  </si>
  <si>
    <t>Annual Operating Costs ($):</t>
  </si>
  <si>
    <t>Directions</t>
  </si>
  <si>
    <t>Enter data in the yellow cells.</t>
  </si>
  <si>
    <t>The outputs will calculate</t>
  </si>
  <si>
    <t>automatically.</t>
  </si>
  <si>
    <t>and the graph will update</t>
  </si>
  <si>
    <t>Cost ($/GB):</t>
  </si>
  <si>
    <t>Power Efficiency (GB/Watt):</t>
  </si>
  <si>
    <t>Rack Density (TB/U):</t>
  </si>
  <si>
    <t>*Use as is, no warranties express or implied.  Always double check calculations by hand before using data for a purchase decision.</t>
  </si>
  <si>
    <t>Number of HDD Bays You will Populate:</t>
  </si>
  <si>
    <t>Mark Hall, Sr. Manager Cloud and Kinetic HDD Marketing, Seagate Technology</t>
  </si>
  <si>
    <t>Terascale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</si>
</sst>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#,##0.0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0" fontId="5" fillId="0" borderId="0" xfId="0" applyFont="1"/>
    <xf numFmtId="49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9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0" xfId="0" applyFont="1" applyProtection="1"/>
    <xf numFmtId="0" fontId="0" fillId="0" borderId="0" xfId="0" applyProtection="1"/>
    <xf numFmtId="0" fontId="4" fillId="3" borderId="2" xfId="0" applyFont="1" applyFill="1" applyBorder="1" applyProtection="1"/>
    <xf numFmtId="0" fontId="1" fillId="3" borderId="3" xfId="0" applyFont="1" applyFill="1" applyBorder="1" applyProtection="1"/>
    <xf numFmtId="0" fontId="2" fillId="0" borderId="4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1" fontId="0" fillId="0" borderId="0" xfId="0" applyNumberFormat="1" applyFill="1" applyBorder="1" applyProtection="1"/>
    <xf numFmtId="0" fontId="0" fillId="0" borderId="0" xfId="0" applyFill="1" applyProtection="1"/>
    <xf numFmtId="0" fontId="2" fillId="0" borderId="0" xfId="0" applyFont="1" applyAlignment="1" applyProtection="1">
      <alignment horizontal="right"/>
    </xf>
    <xf numFmtId="0" fontId="2" fillId="0" borderId="1" xfId="0" applyFont="1" applyFill="1" applyBorder="1" applyAlignment="1" applyProtection="1">
      <alignment horizontal="right"/>
    </xf>
    <xf numFmtId="9" fontId="0" fillId="0" borderId="0" xfId="0" applyNumberFormat="1" applyFill="1" applyBorder="1" applyProtection="1"/>
    <xf numFmtId="0" fontId="1" fillId="3" borderId="6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right"/>
    </xf>
    <xf numFmtId="0" fontId="2" fillId="6" borderId="1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center"/>
    </xf>
    <xf numFmtId="0" fontId="7" fillId="0" borderId="8" xfId="0" applyFont="1" applyBorder="1" applyProtection="1"/>
    <xf numFmtId="0" fontId="7" fillId="0" borderId="9" xfId="0" applyFont="1" applyBorder="1" applyProtection="1"/>
    <xf numFmtId="49" fontId="2" fillId="0" borderId="1" xfId="0" applyNumberFormat="1" applyFont="1" applyBorder="1" applyAlignment="1" applyProtection="1">
      <alignment horizontal="center"/>
    </xf>
    <xf numFmtId="166" fontId="0" fillId="5" borderId="1" xfId="0" applyNumberFormat="1" applyFill="1" applyBorder="1" applyAlignment="1" applyProtection="1">
      <alignment horizontal="center"/>
    </xf>
    <xf numFmtId="3" fontId="0" fillId="5" borderId="1" xfId="0" applyNumberFormat="1" applyFill="1" applyBorder="1" applyAlignment="1" applyProtection="1">
      <alignment horizontal="center"/>
    </xf>
    <xf numFmtId="164" fontId="0" fillId="5" borderId="1" xfId="0" applyNumberFormat="1" applyFill="1" applyBorder="1" applyAlignment="1" applyProtection="1">
      <alignment horizontal="center"/>
    </xf>
    <xf numFmtId="164" fontId="3" fillId="7" borderId="0" xfId="0" applyNumberFormat="1" applyFont="1" applyFill="1" applyAlignment="1" applyProtection="1">
      <alignment horizontal="center"/>
    </xf>
    <xf numFmtId="1" fontId="0" fillId="4" borderId="1" xfId="0" applyNumberFormat="1" applyFill="1" applyBorder="1" applyAlignment="1" applyProtection="1">
      <alignment horizontal="center"/>
    </xf>
    <xf numFmtId="3" fontId="0" fillId="4" borderId="1" xfId="0" applyNumberFormat="1" applyFill="1" applyBorder="1" applyAlignment="1" applyProtection="1">
      <alignment horizontal="center"/>
    </xf>
    <xf numFmtId="166" fontId="0" fillId="4" borderId="1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6" borderId="1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Cold Storage HDD Comparison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Sheet1!$A$37</c:f>
              <c:strCache>
                <c:ptCount val="1"/>
                <c:pt idx="0">
                  <c:v>Rack Density (TB/U):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Sheet1!$B$27:$D$27</c:f>
              <c:strCache>
                <c:ptCount val="3"/>
                <c:pt idx="0">
                  <c:v>Enterprise Capacity</c:v>
                </c:pt>
                <c:pt idx="1">
                  <c:v>Terascale</c:v>
                </c:pt>
                <c:pt idx="2">
                  <c:v>Archive</c:v>
                </c:pt>
              </c:strCache>
            </c:strRef>
          </c:cat>
          <c:val>
            <c:numRef>
              <c:f>Sheet1!$B$37:$D$37</c:f>
              <c:numCache>
                <c:formatCode>General</c:formatCode>
                <c:ptCount val="3"/>
                <c:pt idx="0">
                  <c:v>36.0</c:v>
                </c:pt>
                <c:pt idx="1">
                  <c:v>24.0</c:v>
                </c:pt>
                <c:pt idx="2">
                  <c:v>48.0</c:v>
                </c:pt>
              </c:numCache>
            </c:numRef>
          </c:val>
        </c:ser>
        <c:ser>
          <c:idx val="1"/>
          <c:order val="1"/>
          <c:tx>
            <c:strRef>
              <c:f>Sheet1!$A$35</c:f>
              <c:strCache>
                <c:ptCount val="1"/>
                <c:pt idx="0">
                  <c:v>Power Efficiency (GB/Watt):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Sheet1!$B$27:$D$27</c:f>
              <c:strCache>
                <c:ptCount val="3"/>
                <c:pt idx="0">
                  <c:v>Enterprise Capacity</c:v>
                </c:pt>
                <c:pt idx="1">
                  <c:v>Terascale</c:v>
                </c:pt>
                <c:pt idx="2">
                  <c:v>Archive</c:v>
                </c:pt>
              </c:strCache>
            </c:strRef>
          </c:cat>
          <c:val>
            <c:numRef>
              <c:f>Sheet1!$B$35:$D$35</c:f>
              <c:numCache>
                <c:formatCode>0</c:formatCode>
                <c:ptCount val="3"/>
                <c:pt idx="0">
                  <c:v>98.97723523589573</c:v>
                </c:pt>
                <c:pt idx="1">
                  <c:v>70.80899274207825</c:v>
                </c:pt>
                <c:pt idx="2">
                  <c:v>139.1304347826087</c:v>
                </c:pt>
              </c:numCache>
            </c:numRef>
          </c:val>
        </c:ser>
        <c:ser>
          <c:idx val="0"/>
          <c:order val="2"/>
          <c:tx>
            <c:strRef>
              <c:f>Sheet1!$A$30</c:f>
              <c:strCache>
                <c:ptCount val="1"/>
                <c:pt idx="0">
                  <c:v>Cost ($/GB):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Sheet1!$B$27:$D$27</c:f>
              <c:strCache>
                <c:ptCount val="3"/>
                <c:pt idx="0">
                  <c:v>Enterprise Capacity</c:v>
                </c:pt>
                <c:pt idx="1">
                  <c:v>Terascale</c:v>
                </c:pt>
                <c:pt idx="2">
                  <c:v>Archive</c:v>
                </c:pt>
              </c:strCache>
            </c:strRef>
          </c:cat>
          <c:val>
            <c:numRef>
              <c:f>Sheet1!$B$31:$D$31</c:f>
              <c:numCache>
                <c:formatCode>"$"#,##0.00</c:formatCode>
                <c:ptCount val="3"/>
                <c:pt idx="0">
                  <c:v>13.19444444444444</c:v>
                </c:pt>
                <c:pt idx="1">
                  <c:v>13.41666666666667</c:v>
                </c:pt>
                <c:pt idx="2">
                  <c:v>7.895833333333334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7"/>
        <c:overlap val="-15"/>
        <c:axId val="2091482760"/>
        <c:axId val="2091485736"/>
      </c:barChart>
      <c:catAx>
        <c:axId val="2091482760"/>
        <c:scaling>
          <c:orientation val="minMax"/>
        </c:scaling>
        <c:delete val="0"/>
        <c:axPos val="l"/>
        <c:majorTickMark val="out"/>
        <c:minorTickMark val="none"/>
        <c:tickLblPos val="nextTo"/>
        <c:crossAx val="2091485736"/>
        <c:crosses val="autoZero"/>
        <c:auto val="1"/>
        <c:lblAlgn val="ctr"/>
        <c:lblOffset val="100"/>
        <c:noMultiLvlLbl val="0"/>
      </c:catAx>
      <c:valAx>
        <c:axId val="2091485736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2091482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20</xdr:row>
      <xdr:rowOff>123825</xdr:rowOff>
    </xdr:from>
    <xdr:to>
      <xdr:col>9</xdr:col>
      <xdr:colOff>600075</xdr:colOff>
      <xdr:row>38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39"/>
  <sheetViews>
    <sheetView tabSelected="1" workbookViewId="0">
      <selection activeCell="B6" sqref="B6"/>
    </sheetView>
  </sheetViews>
  <sheetFormatPr baseColWidth="10" defaultColWidth="8.83203125" defaultRowHeight="14" x14ac:dyDescent="0"/>
  <cols>
    <col min="1" max="1" width="39.5" bestFit="1" customWidth="1"/>
    <col min="2" max="4" width="29.6640625" customWidth="1"/>
    <col min="5" max="5" width="28" customWidth="1"/>
    <col min="6" max="7" width="12.5" bestFit="1" customWidth="1"/>
    <col min="8" max="8" width="10.5" bestFit="1" customWidth="1"/>
    <col min="9" max="9" width="10.1640625" bestFit="1" customWidth="1"/>
    <col min="10" max="10" width="10.1640625" customWidth="1"/>
    <col min="11" max="11" width="13.1640625" bestFit="1" customWidth="1"/>
  </cols>
  <sheetData>
    <row r="1" spans="1:4" s="2" customFormat="1" ht="23">
      <c r="A1" s="10" t="s">
        <v>14</v>
      </c>
      <c r="B1" s="10"/>
      <c r="C1" s="10"/>
      <c r="D1" s="10"/>
    </row>
    <row r="2" spans="1:4">
      <c r="A2" s="11" t="s">
        <v>37</v>
      </c>
      <c r="B2" s="11"/>
      <c r="C2" s="11"/>
      <c r="D2" s="11"/>
    </row>
    <row r="3" spans="1:4" ht="15" thickBot="1">
      <c r="A3" s="11"/>
      <c r="B3" s="11"/>
      <c r="C3" s="11"/>
      <c r="D3" s="11"/>
    </row>
    <row r="4" spans="1:4" ht="18">
      <c r="A4" s="12" t="s">
        <v>7</v>
      </c>
      <c r="B4" s="13"/>
      <c r="C4" s="11"/>
      <c r="D4" s="27" t="s">
        <v>27</v>
      </c>
    </row>
    <row r="5" spans="1:4">
      <c r="A5" s="14" t="s">
        <v>2</v>
      </c>
      <c r="B5" s="3" t="s">
        <v>15</v>
      </c>
      <c r="C5" s="11"/>
      <c r="D5" s="28" t="s">
        <v>28</v>
      </c>
    </row>
    <row r="6" spans="1:4">
      <c r="A6" s="14" t="s">
        <v>3</v>
      </c>
      <c r="B6" s="4">
        <v>3980</v>
      </c>
      <c r="C6" s="11"/>
      <c r="D6" s="28" t="s">
        <v>29</v>
      </c>
    </row>
    <row r="7" spans="1:4">
      <c r="A7" s="14" t="s">
        <v>4</v>
      </c>
      <c r="B7" s="5">
        <v>2</v>
      </c>
      <c r="C7" s="11"/>
      <c r="D7" s="28" t="s">
        <v>31</v>
      </c>
    </row>
    <row r="8" spans="1:4" ht="15" thickBot="1">
      <c r="A8" s="14" t="s">
        <v>36</v>
      </c>
      <c r="B8" s="5">
        <v>12</v>
      </c>
      <c r="C8" s="11"/>
      <c r="D8" s="29" t="s">
        <v>30</v>
      </c>
    </row>
    <row r="9" spans="1:4">
      <c r="A9" s="15" t="s">
        <v>5</v>
      </c>
      <c r="B9" s="5">
        <v>600</v>
      </c>
      <c r="C9" s="11"/>
      <c r="D9" s="11"/>
    </row>
    <row r="10" spans="1:4" s="1" customFormat="1">
      <c r="A10" s="16"/>
      <c r="B10" s="17"/>
      <c r="C10" s="18"/>
      <c r="D10" s="18"/>
    </row>
    <row r="11" spans="1:4">
      <c r="A11" s="19"/>
      <c r="B11" s="11"/>
      <c r="C11" s="11"/>
      <c r="D11" s="11"/>
    </row>
    <row r="12" spans="1:4" ht="18">
      <c r="A12" s="12" t="s">
        <v>6</v>
      </c>
      <c r="B12" s="13"/>
      <c r="C12" s="11"/>
      <c r="D12" s="11"/>
    </row>
    <row r="13" spans="1:4">
      <c r="A13" s="15" t="s">
        <v>16</v>
      </c>
      <c r="B13" s="6">
        <v>7.7</v>
      </c>
      <c r="C13" s="11"/>
      <c r="D13" s="11"/>
    </row>
    <row r="14" spans="1:4">
      <c r="A14" s="20" t="s">
        <v>24</v>
      </c>
      <c r="B14" s="7">
        <v>1</v>
      </c>
      <c r="C14" s="11"/>
      <c r="D14" s="11"/>
    </row>
    <row r="15" spans="1:4" s="1" customFormat="1">
      <c r="A15" s="16"/>
      <c r="B15" s="21"/>
      <c r="C15" s="18"/>
      <c r="D15" s="18"/>
    </row>
    <row r="16" spans="1:4">
      <c r="A16" s="11"/>
      <c r="B16" s="11"/>
      <c r="C16" s="11"/>
      <c r="D16" s="11"/>
    </row>
    <row r="17" spans="1:4" ht="18">
      <c r="A17" s="12" t="s">
        <v>8</v>
      </c>
      <c r="B17" s="22" t="s">
        <v>11</v>
      </c>
      <c r="C17" s="22" t="s">
        <v>12</v>
      </c>
      <c r="D17" s="23" t="s">
        <v>13</v>
      </c>
    </row>
    <row r="18" spans="1:4">
      <c r="A18" s="14" t="s">
        <v>9</v>
      </c>
      <c r="B18" s="3" t="s">
        <v>0</v>
      </c>
      <c r="C18" s="3" t="s">
        <v>38</v>
      </c>
      <c r="D18" s="3" t="s">
        <v>1</v>
      </c>
    </row>
    <row r="19" spans="1:4">
      <c r="A19" s="14" t="s">
        <v>3</v>
      </c>
      <c r="B19" s="8">
        <v>460</v>
      </c>
      <c r="C19" s="8">
        <v>205</v>
      </c>
      <c r="D19" s="8">
        <v>300</v>
      </c>
    </row>
    <row r="20" spans="1:4">
      <c r="A20" s="14" t="s">
        <v>10</v>
      </c>
      <c r="B20" s="5">
        <v>6</v>
      </c>
      <c r="C20" s="5">
        <v>4</v>
      </c>
      <c r="D20" s="5">
        <v>8</v>
      </c>
    </row>
    <row r="21" spans="1:4">
      <c r="A21" s="15" t="s">
        <v>5</v>
      </c>
      <c r="B21" s="9">
        <v>10.62</v>
      </c>
      <c r="C21" s="9">
        <v>6.49</v>
      </c>
      <c r="D21" s="9">
        <v>7.5</v>
      </c>
    </row>
    <row r="22" spans="1:4">
      <c r="A22" s="11"/>
      <c r="B22" s="11"/>
      <c r="C22" s="11"/>
      <c r="D22" s="11"/>
    </row>
    <row r="23" spans="1:4">
      <c r="A23" s="11"/>
      <c r="B23" s="11"/>
      <c r="C23" s="11"/>
      <c r="D23" s="11"/>
    </row>
    <row r="24" spans="1:4">
      <c r="A24" s="11"/>
      <c r="B24" s="11"/>
      <c r="C24" s="11"/>
      <c r="D24" s="11"/>
    </row>
    <row r="25" spans="1:4">
      <c r="A25" s="11"/>
      <c r="B25" s="11"/>
      <c r="C25" s="11"/>
      <c r="D25" s="11"/>
    </row>
    <row r="26" spans="1:4" ht="18">
      <c r="A26" s="12" t="s">
        <v>17</v>
      </c>
      <c r="B26" s="23" t="s">
        <v>20</v>
      </c>
      <c r="C26" s="23" t="s">
        <v>21</v>
      </c>
      <c r="D26" s="23" t="s">
        <v>22</v>
      </c>
    </row>
    <row r="27" spans="1:4">
      <c r="A27" s="19"/>
      <c r="B27" s="30" t="str">
        <f>B18</f>
        <v>Enterprise Capacity</v>
      </c>
      <c r="C27" s="30" t="str">
        <f t="shared" ref="C27:D27" si="0">C18</f>
        <v>Terascale</v>
      </c>
      <c r="D27" s="30" t="str">
        <f t="shared" si="0"/>
        <v>Archive</v>
      </c>
    </row>
    <row r="28" spans="1:4">
      <c r="A28" s="24" t="s">
        <v>18</v>
      </c>
      <c r="B28" s="31">
        <f>(B19*$B8)+$B6</f>
        <v>9500</v>
      </c>
      <c r="C28" s="31">
        <f>(C19*$B8)+$B6</f>
        <v>6440</v>
      </c>
      <c r="D28" s="31">
        <f>(D19*$B8)+$B6</f>
        <v>7580</v>
      </c>
    </row>
    <row r="29" spans="1:4">
      <c r="A29" s="24" t="s">
        <v>19</v>
      </c>
      <c r="B29" s="32">
        <f>($B8*B20)*1000</f>
        <v>72000</v>
      </c>
      <c r="C29" s="32">
        <f>($B8*C20)*1000</f>
        <v>48000</v>
      </c>
      <c r="D29" s="32">
        <f>($B8*D20)*1000</f>
        <v>96000</v>
      </c>
    </row>
    <row r="30" spans="1:4">
      <c r="A30" s="24" t="s">
        <v>32</v>
      </c>
      <c r="B30" s="33">
        <f>B28/B29</f>
        <v>0.13194444444444445</v>
      </c>
      <c r="C30" s="33">
        <f t="shared" ref="C30:D30" si="1">C28/C29</f>
        <v>0.13416666666666666</v>
      </c>
      <c r="D30" s="33">
        <f t="shared" si="1"/>
        <v>7.8958333333333339E-2</v>
      </c>
    </row>
    <row r="31" spans="1:4">
      <c r="A31" s="11"/>
      <c r="B31" s="34">
        <f>B30*100</f>
        <v>13.194444444444445</v>
      </c>
      <c r="C31" s="34">
        <f t="shared" ref="C31:D31" si="2">C30*100</f>
        <v>13.416666666666666</v>
      </c>
      <c r="D31" s="34">
        <f t="shared" si="2"/>
        <v>7.8958333333333339</v>
      </c>
    </row>
    <row r="32" spans="1:4">
      <c r="A32" s="25" t="s">
        <v>23</v>
      </c>
      <c r="B32" s="35">
        <f>(B21*$B8)+$B9</f>
        <v>727.44</v>
      </c>
      <c r="C32" s="35">
        <f t="shared" ref="C32:D32" si="3">(C21*$B8)+$B9</f>
        <v>677.88</v>
      </c>
      <c r="D32" s="35">
        <f t="shared" si="3"/>
        <v>690</v>
      </c>
    </row>
    <row r="33" spans="1:4">
      <c r="A33" s="25" t="s">
        <v>25</v>
      </c>
      <c r="B33" s="36">
        <f>(B32*($B14*8760))/1000</f>
        <v>6372.3744000000006</v>
      </c>
      <c r="C33" s="36">
        <f t="shared" ref="C33:D33" si="4">(C32*($B14*8760))/1000</f>
        <v>5938.2287999999999</v>
      </c>
      <c r="D33" s="36">
        <f t="shared" si="4"/>
        <v>6044.4</v>
      </c>
    </row>
    <row r="34" spans="1:4">
      <c r="A34" s="25" t="s">
        <v>26</v>
      </c>
      <c r="B34" s="37">
        <f>B33*($B13/100)</f>
        <v>490.67282880000005</v>
      </c>
      <c r="C34" s="37">
        <f t="shared" ref="C34:D34" si="5">C33*($B13/100)</f>
        <v>457.24361759999999</v>
      </c>
      <c r="D34" s="37">
        <f t="shared" si="5"/>
        <v>465.41879999999998</v>
      </c>
    </row>
    <row r="35" spans="1:4">
      <c r="A35" s="25" t="s">
        <v>33</v>
      </c>
      <c r="B35" s="35">
        <f>B29/B32</f>
        <v>98.977235235895733</v>
      </c>
      <c r="C35" s="35">
        <f t="shared" ref="C35:D35" si="6">C29/C32</f>
        <v>70.808992742078246</v>
      </c>
      <c r="D35" s="35">
        <f t="shared" si="6"/>
        <v>139.13043478260869</v>
      </c>
    </row>
    <row r="36" spans="1:4">
      <c r="A36" s="11"/>
      <c r="B36" s="38"/>
      <c r="C36" s="38"/>
      <c r="D36" s="38"/>
    </row>
    <row r="37" spans="1:4">
      <c r="A37" s="26" t="s">
        <v>34</v>
      </c>
      <c r="B37" s="39">
        <f>(B29/1000)/$B7</f>
        <v>36</v>
      </c>
      <c r="C37" s="39">
        <f t="shared" ref="C37:D37" si="7">(C29/1000)/$B7</f>
        <v>24</v>
      </c>
      <c r="D37" s="39">
        <f t="shared" si="7"/>
        <v>48</v>
      </c>
    </row>
    <row r="38" spans="1:4">
      <c r="A38" s="11"/>
      <c r="B38" s="11"/>
      <c r="C38" s="11"/>
      <c r="D38" s="11"/>
    </row>
    <row r="39" spans="1:4">
      <c r="A39" s="11" t="s">
        <v>35</v>
      </c>
      <c r="B39" s="11"/>
      <c r="C39" s="11"/>
      <c r="D39" s="11"/>
    </row>
  </sheetData>
  <sheetProtection password="CA55" sheet="1" objects="1" scenarios="1" selectLockedCells="1"/>
  <pageMargins left="0.25" right="0.25" top="0.75" bottom="0.75" header="0.3" footer="0.3"/>
  <pageSetup scale="63" orientation="landscape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Seagate Technology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W. Hall</dc:creator>
  <cp:keywords/>
  <dc:description/>
  <cp:lastModifiedBy>John Paulsen</cp:lastModifiedBy>
  <cp:lastPrinted>2015-04-06T19:55:56Z</cp:lastPrinted>
  <dcterms:created xsi:type="dcterms:W3CDTF">2015-04-06T15:04:13Z</dcterms:created>
  <dcterms:modified xsi:type="dcterms:W3CDTF">2015-04-15T22:08:05Z</dcterms:modified>
  <cp:category/>
</cp:coreProperties>
</file>